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6 год\апрель\"/>
    </mc:Choice>
  </mc:AlternateContent>
  <xr:revisionPtr revIDLastSave="0" documentId="13_ncr:1_{BAAFD50B-E656-46CB-8A0B-66996B23C2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8" i="3" l="1"/>
  <c r="K19" i="3"/>
  <c r="K17" i="3"/>
  <c r="C3" i="3"/>
  <c r="C4" i="3"/>
  <c r="K32" i="3"/>
  <c r="K62" i="3"/>
  <c r="K59" i="3"/>
  <c r="K57" i="3"/>
  <c r="K35" i="3"/>
  <c r="K5" i="3"/>
  <c r="K63" i="3"/>
  <c r="I12" i="3"/>
  <c r="H12" i="3"/>
  <c r="G12" i="3"/>
  <c r="F12" i="3"/>
  <c r="K40" i="3" l="1"/>
  <c r="J4" i="3"/>
  <c r="J18" i="3"/>
  <c r="J33" i="3"/>
  <c r="J42" i="3"/>
  <c r="J51" i="3"/>
  <c r="J54" i="3"/>
  <c r="J60" i="3"/>
  <c r="K34" i="3"/>
  <c r="K55" i="3"/>
  <c r="K26" i="3"/>
  <c r="K69" i="3" l="1"/>
  <c r="K65" i="3"/>
  <c r="I68" i="3" l="1"/>
  <c r="I63" i="3"/>
  <c r="I62" i="3"/>
  <c r="I61" i="3"/>
  <c r="I59" i="3"/>
  <c r="I58" i="3"/>
  <c r="I57" i="3"/>
  <c r="I55" i="3"/>
  <c r="I53" i="3"/>
  <c r="I52" i="3"/>
  <c r="I50" i="3"/>
  <c r="I49" i="3"/>
  <c r="I45" i="3"/>
  <c r="I44" i="3"/>
  <c r="I43" i="3"/>
  <c r="I40" i="3"/>
  <c r="I38" i="3"/>
  <c r="I36" i="3"/>
  <c r="I35" i="3"/>
  <c r="I34" i="3"/>
  <c r="I32" i="3"/>
  <c r="I31" i="3"/>
  <c r="I30" i="3"/>
  <c r="I26" i="3"/>
  <c r="I21" i="3"/>
  <c r="I20" i="3"/>
  <c r="I19" i="3"/>
  <c r="I17" i="3"/>
  <c r="I16" i="3"/>
  <c r="I14" i="3"/>
  <c r="I9" i="3"/>
  <c r="I7" i="3"/>
  <c r="I6" i="3"/>
  <c r="I5" i="3"/>
  <c r="G68" i="3"/>
  <c r="G63" i="3"/>
  <c r="G62" i="3"/>
  <c r="G61" i="3"/>
  <c r="G59" i="3"/>
  <c r="G58" i="3"/>
  <c r="G57" i="3"/>
  <c r="G55" i="3"/>
  <c r="G53" i="3"/>
  <c r="G52" i="3"/>
  <c r="G50" i="3"/>
  <c r="G49" i="3"/>
  <c r="G45" i="3"/>
  <c r="G44" i="3"/>
  <c r="G43" i="3"/>
  <c r="G40" i="3"/>
  <c r="G38" i="3"/>
  <c r="G36" i="3"/>
  <c r="G35" i="3"/>
  <c r="G34" i="3"/>
  <c r="G32" i="3"/>
  <c r="G31" i="3"/>
  <c r="G30" i="3"/>
  <c r="G26" i="3"/>
  <c r="G21" i="3"/>
  <c r="G20" i="3"/>
  <c r="G19" i="3"/>
  <c r="G17" i="3"/>
  <c r="G16" i="3"/>
  <c r="G14" i="3"/>
  <c r="G9" i="3"/>
  <c r="G7" i="3"/>
  <c r="G6" i="3"/>
  <c r="G5" i="3"/>
  <c r="J22" i="3" l="1"/>
  <c r="J15" i="3"/>
  <c r="J69" i="3"/>
  <c r="J65" i="3"/>
  <c r="J39" i="3"/>
  <c r="H9" i="3"/>
  <c r="F9" i="3"/>
  <c r="K61" i="3"/>
  <c r="K58" i="3"/>
  <c r="K53" i="3"/>
  <c r="K52" i="3"/>
  <c r="K50" i="3"/>
  <c r="K45" i="3"/>
  <c r="K44" i="3"/>
  <c r="K43" i="3"/>
  <c r="K38" i="3"/>
  <c r="K36" i="3"/>
  <c r="K31" i="3"/>
  <c r="K30" i="3"/>
  <c r="K21" i="3"/>
  <c r="K20" i="3"/>
  <c r="K16" i="3"/>
  <c r="K14" i="3"/>
  <c r="K9" i="3"/>
  <c r="K7" i="3"/>
  <c r="K6" i="3"/>
  <c r="E65" i="3"/>
  <c r="D65" i="3"/>
  <c r="C65" i="3"/>
  <c r="E60" i="3"/>
  <c r="D60" i="3"/>
  <c r="C60" i="3"/>
  <c r="D54" i="3"/>
  <c r="E54" i="3"/>
  <c r="C54" i="3"/>
  <c r="C33" i="3"/>
  <c r="C22" i="3"/>
  <c r="E18" i="3"/>
  <c r="D18" i="3"/>
  <c r="C18" i="3"/>
  <c r="E15" i="3"/>
  <c r="D15" i="3"/>
  <c r="C15" i="3"/>
  <c r="E51" i="3"/>
  <c r="D51" i="3"/>
  <c r="C51" i="3"/>
  <c r="E42" i="3"/>
  <c r="D42" i="3"/>
  <c r="C42" i="3"/>
  <c r="E39" i="3"/>
  <c r="K39" i="3" s="1"/>
  <c r="D39" i="3"/>
  <c r="C39" i="3"/>
  <c r="E33" i="3"/>
  <c r="D33" i="3"/>
  <c r="G51" i="3" l="1"/>
  <c r="G42" i="3"/>
  <c r="G33" i="3"/>
  <c r="G39" i="3"/>
  <c r="I39" i="3"/>
  <c r="G65" i="3"/>
  <c r="I65" i="3"/>
  <c r="G60" i="3"/>
  <c r="I60" i="3"/>
  <c r="I54" i="3"/>
  <c r="G54" i="3"/>
  <c r="I51" i="3"/>
  <c r="I42" i="3"/>
  <c r="I33" i="3"/>
  <c r="I18" i="3"/>
  <c r="G18" i="3"/>
  <c r="K15" i="3"/>
  <c r="I15" i="3"/>
  <c r="G15" i="3"/>
  <c r="J3" i="3"/>
  <c r="K60" i="3"/>
  <c r="K33" i="3"/>
  <c r="K54" i="3"/>
  <c r="K18" i="3"/>
  <c r="K42" i="3"/>
  <c r="K51" i="3"/>
  <c r="H6" i="3"/>
  <c r="F6" i="3"/>
  <c r="E69" i="3" l="1"/>
  <c r="D69" i="3"/>
  <c r="C69" i="3"/>
  <c r="E22" i="3"/>
  <c r="D22" i="3"/>
  <c r="F70" i="3"/>
  <c r="F68" i="3"/>
  <c r="F63" i="3"/>
  <c r="F62" i="3"/>
  <c r="F61" i="3"/>
  <c r="F59" i="3"/>
  <c r="F58" i="3"/>
  <c r="F57" i="3"/>
  <c r="F55" i="3"/>
  <c r="F53" i="3"/>
  <c r="F52" i="3"/>
  <c r="F50" i="3"/>
  <c r="F49" i="3"/>
  <c r="F45" i="3"/>
  <c r="F44" i="3"/>
  <c r="F43" i="3"/>
  <c r="F40" i="3"/>
  <c r="F38" i="3"/>
  <c r="F36" i="3"/>
  <c r="F35" i="3"/>
  <c r="F34" i="3"/>
  <c r="F32" i="3"/>
  <c r="F31" i="3"/>
  <c r="F30" i="3"/>
  <c r="F26" i="3"/>
  <c r="F21" i="3"/>
  <c r="F20" i="3"/>
  <c r="F19" i="3"/>
  <c r="F17" i="3"/>
  <c r="F16" i="3"/>
  <c r="F14" i="3"/>
  <c r="F7" i="3"/>
  <c r="F5" i="3"/>
  <c r="H70" i="3"/>
  <c r="H68" i="3"/>
  <c r="H63" i="3"/>
  <c r="H62" i="3"/>
  <c r="H61" i="3"/>
  <c r="H59" i="3"/>
  <c r="H58" i="3"/>
  <c r="H57" i="3"/>
  <c r="H55" i="3"/>
  <c r="H53" i="3"/>
  <c r="H52" i="3"/>
  <c r="H50" i="3"/>
  <c r="H49" i="3"/>
  <c r="H45" i="3"/>
  <c r="H44" i="3"/>
  <c r="H43" i="3"/>
  <c r="H40" i="3"/>
  <c r="H38" i="3"/>
  <c r="H36" i="3"/>
  <c r="H35" i="3"/>
  <c r="H34" i="3"/>
  <c r="H32" i="3"/>
  <c r="H31" i="3"/>
  <c r="H30" i="3"/>
  <c r="H26" i="3"/>
  <c r="H21" i="3"/>
  <c r="H20" i="3"/>
  <c r="H19" i="3"/>
  <c r="H17" i="3"/>
  <c r="H16" i="3"/>
  <c r="H14" i="3"/>
  <c r="H7" i="3"/>
  <c r="H5" i="3"/>
  <c r="D4" i="3"/>
  <c r="D3" i="3" s="1"/>
  <c r="H69" i="3" l="1"/>
  <c r="K22" i="3"/>
  <c r="I22" i="3"/>
  <c r="G22" i="3"/>
  <c r="F69" i="3"/>
  <c r="H22" i="3"/>
  <c r="H65" i="3"/>
  <c r="H60" i="3"/>
  <c r="F22" i="3"/>
  <c r="F18" i="3"/>
  <c r="H18" i="3"/>
  <c r="F15" i="3"/>
  <c r="H54" i="3" l="1"/>
  <c r="F60" i="3"/>
  <c r="F65" i="3"/>
  <c r="H15" i="3"/>
  <c r="F54" i="3" l="1"/>
  <c r="F51" i="3" l="1"/>
  <c r="H51" i="3"/>
  <c r="E4" i="3"/>
  <c r="E3" i="3" s="1"/>
  <c r="I4" i="3" l="1"/>
  <c r="G4" i="3"/>
  <c r="F4" i="3"/>
  <c r="F42" i="3"/>
  <c r="H42" i="3"/>
  <c r="H4" i="3"/>
  <c r="I3" i="3" l="1"/>
  <c r="G3" i="3"/>
  <c r="H39" i="3"/>
  <c r="F39" i="3"/>
  <c r="F33" i="3" l="1"/>
  <c r="H33" i="3"/>
  <c r="H3" i="3" l="1"/>
  <c r="F3" i="3"/>
  <c r="K4" i="3"/>
  <c r="K3" i="3"/>
</calcChain>
</file>

<file path=xl/sharedStrings.xml><?xml version="1.0" encoding="utf-8"?>
<sst xmlns="http://schemas.openxmlformats.org/spreadsheetml/2006/main" count="148" uniqueCount="148">
  <si>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</si>
  <si>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</si>
  <si>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</si>
  <si>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</si>
  <si>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</si>
  <si>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</si>
  <si>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</si>
  <si>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</si>
  <si>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</si>
  <si>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</si>
  <si>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</si>
  <si>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</si>
  <si>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</si>
  <si>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</si>
  <si>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</si>
  <si>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</si>
  <si>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</si>
  <si>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</si>
  <si>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</si>
  <si>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</si>
  <si>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</si>
  <si>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</si>
  <si>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</si>
  <si>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</si>
  <si>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</si>
  <si>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</si>
  <si>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</si>
  <si>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</si>
  <si>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</si>
  <si>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</si>
  <si>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</si>
  <si>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</si>
  <si>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</si>
  <si>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</si>
  <si>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</si>
  <si>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</si>
  <si>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</si>
  <si>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</si>
  <si>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</si>
  <si>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</si>
  <si>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</si>
  <si>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</si>
  <si>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</si>
  <si>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</si>
  <si>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</si>
  <si>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</si>
  <si>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</si>
  <si>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</si>
  <si>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</si>
  <si>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</si>
  <si>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</si>
  <si>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</si>
  <si>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</si>
  <si>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</si>
  <si>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</si>
  <si>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</si>
  <si>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</si>
  <si>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</si>
  <si>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</si>
  <si>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</si>
  <si>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</si>
  <si>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</si>
  <si>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</si>
  <si>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</si>
  <si>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</si>
  <si>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</si>
  <si>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</si>
  <si>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</si>
  <si>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</si>
  <si>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</si>
  <si>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</si>
  <si>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</si>
  <si>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</si>
  <si>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</si>
  <si>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</si>
  <si>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</si>
  <si>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</si>
  <si>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</si>
  <si>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</si>
  <si>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</si>
  <si>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</si>
  <si>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</si>
  <si>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</si>
  <si>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</si>
  <si>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</si>
  <si>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</si>
  <si>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</si>
  <si>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</si>
  <si>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</si>
  <si>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</si>
  <si>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</si>
  <si>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</si>
  <si>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</si>
  <si>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</si>
  <si>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</si>
  <si>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</si>
  <si>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</si>
  <si>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</si>
  <si>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</si>
  <si>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</si>
  <si>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</si>
  <si>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</si>
  <si>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</si>
  <si>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</si>
  <si>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</si>
  <si>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</si>
  <si>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</si>
  <si>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</si>
  <si>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</si>
  <si>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</si>
  <si>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</si>
  <si>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</si>
  <si>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</si>
  <si>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</si>
  <si>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</si>
  <si>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</si>
  <si>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</si>
  <si>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</si>
  <si>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</si>
  <si>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</si>
  <si>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</si>
  <si>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</si>
  <si>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</si>
  <si>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</si>
  <si>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</si>
  <si>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</si>
  <si>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</si>
  <si>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</si>
  <si>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</si>
  <si>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</si>
  <si>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</si>
  <si>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</si>
  <si>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</si>
  <si>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</si>
  <si>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Код</t>
  </si>
  <si>
    <t>Наименование разделов, подразделов</t>
  </si>
  <si>
    <t>* В соответствии с отчетом об исполнении бюджета</t>
  </si>
  <si>
    <t>Гражданская оборона</t>
  </si>
  <si>
    <t>Отклонение фактических расходов от значений по отчету ф. 0503117 План, тыс. руб.</t>
  </si>
  <si>
    <t>% исполнения от утвержденных бюджетных значений по отчету 
ф. 0503117 План</t>
  </si>
  <si>
    <t>Темп роста к соответствующему периоду 2025 года, %</t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</si>
  <si>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01.05.2026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</si>
  <si>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01.05.2026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</si>
  <si>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01.05.2025</t>
    </r>
    <r>
      <rPr>
        <sz val="10"/>
        <rFont val="Times New Roman"/>
        <family val="1"/>
        <charset val="204"/>
      </rPr>
      <t>, 
тыс. руб.</t>
    </r>
  </si>
  <si>
    <t xml:space="preserve">Отклонение фактических расходов от утвержденных значений  (Решением о бюджете от 03.12.2025 
№ 73/2025-НА), 
тыс. руб.
</t>
  </si>
  <si>
    <t>% исполнения от утвержденных бюджетных значений 
( (Решением о бюджете от 03.12.2025 
№ 73/2025-НА), 
тыс. руб.</t>
  </si>
  <si>
    <t>Сведения об исполнении бюджета городского округа Реутов по расходам в части распределения ассигнований по разделам и подразделам классификации расходов 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городского округа Реутов  в сравнении с соответствующим периодом прошлого года (по состоянию на 01.05.2026)</t>
  </si>
  <si>
    <r>
      <t>Утвержденные бюджетные значения на 
2026 год
 (</t>
    </r>
    <r>
      <rPr>
        <b/>
        <sz val="10"/>
        <rFont val="Times New Roman"/>
        <family val="1"/>
        <charset val="204"/>
      </rPr>
      <t>Решением о бюджете от 03.12.2025 
№ 73/2025-НА</t>
    </r>
    <r>
      <rPr>
        <sz val="10"/>
        <rFont val="Times New Roman"/>
        <family val="1"/>
        <charset val="204"/>
      </rPr>
      <t>),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</si>
</sst>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4" fontId="5" fillId="2" borderId="2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6" fillId="2" borderId="24" xfId="0" applyNumberFormat="1" applyFont="1" applyFill="1" applyBorder="1" applyAlignment="1">
      <alignment horizontal="center" vertical="center" wrapText="1"/>
    </xf>
    <xf numFmtId="164" fontId="6" fillId="2" borderId="25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23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Normal="100" zoomScaleSheetLayoutView="70" workbookViewId="0">
      <selection activeCell="Q2" sqref="Q2"/>
    </sheetView>
  </sheetViews>
  <sheetFormatPr defaultRowHeight="15" x14ac:dyDescent="0.25"/>
  <cols>
    <col min="1" max="1" width="6.7109375" customWidth="1"/>
    <col min="2" max="2" width="54.28515625" customWidth="1"/>
    <col min="3" max="3" width="14.85546875" customWidth="1"/>
    <col min="4" max="4" width="14" customWidth="1"/>
    <col min="5" max="5" width="12.85546875" customWidth="1"/>
    <col min="6" max="6" width="15.42578125" customWidth="1"/>
    <col min="7" max="7" width="13.28515625" customWidth="1"/>
    <col min="8" max="9" width="13.42578125" customWidth="1"/>
    <col min="10" max="10" width="12.85546875" customWidth="1"/>
    <col min="11" max="11" width="16.28515625" customWidth="1"/>
  </cols>
  <sheetData>
    <row r="1" spans="1:11" ht="93.75" customHeight="1" thickBot="1" x14ac:dyDescent="0.3">
      <c r="A1" s="42" t="s">
        <v>146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38" customHeight="1" thickBot="1" x14ac:dyDescent="0.3">
      <c r="A2" s="26" t="s">
        <v>134</v>
      </c>
      <c r="B2" s="26" t="s">
        <v>135</v>
      </c>
      <c r="C2" s="27" t="s">
        <v>147</v>
      </c>
      <c r="D2" s="27" t="s">
        <v>141</v>
      </c>
      <c r="E2" s="27" t="s">
        <v>142</v>
      </c>
      <c r="F2" s="27" t="s">
        <v>144</v>
      </c>
      <c r="G2" s="36" t="s">
        <v>145</v>
      </c>
      <c r="H2" s="27" t="s">
        <v>138</v>
      </c>
      <c r="I2" s="25" t="s">
        <v>139</v>
      </c>
      <c r="J2" s="27" t="s">
        <v>143</v>
      </c>
      <c r="K2" s="27" t="s">
        <v>140</v>
      </c>
    </row>
    <row r="3" spans="1:11" ht="24" customHeight="1" thickBot="1" x14ac:dyDescent="0.3">
      <c r="A3" s="11"/>
      <c r="B3" s="15" t="s">
        <v>0</v>
      </c>
      <c r="C3" s="6">
        <f>SUM(C4,C15,C18,C22,C33,C39,C42,C51,C54,C60,C65,C69)</f>
        <v>8431754.2200000007</v>
      </c>
      <c r="D3" s="6">
        <f>SUM(D4,D15,D18,D22,D33,D39,D42,D51,D54,D60,D65,D69)</f>
        <v>8007468.4503200008</v>
      </c>
      <c r="E3" s="6">
        <f>SUM(E4,E15,E18,E22,E33,E39,E42,E51,E54,E60,E65,E69)</f>
        <v>1629398.7378900002</v>
      </c>
      <c r="F3" s="6">
        <f>SUM(E3-C3)</f>
        <v>-6802355.4821100002</v>
      </c>
      <c r="G3" s="37">
        <f>E3/C3*100</f>
        <v>19.324552108327467</v>
      </c>
      <c r="H3" s="6">
        <f>SUM(E3-D3)</f>
        <v>-6378069.7124300003</v>
      </c>
      <c r="I3" s="30">
        <f>E3/D3*100</f>
        <v>20.348487764880108</v>
      </c>
      <c r="J3" s="9">
        <f>SUM(J4,J15,J18,J22,J33,J39,J42,J51,J54,J60,J65,J69)</f>
        <v>2237859.1039699996</v>
      </c>
      <c r="K3" s="6">
        <f>E3/J3*100</f>
        <v>72.810604340524364</v>
      </c>
    </row>
    <row r="4" spans="1:11" ht="15.75" thickBot="1" x14ac:dyDescent="0.3">
      <c r="A4" s="11" t="s">
        <v>1</v>
      </c>
      <c r="B4" s="15" t="s">
        <v>2</v>
      </c>
      <c r="C4" s="6">
        <f>SUM(C5:C14)</f>
        <v>901491.59000000008</v>
      </c>
      <c r="D4" s="6">
        <f>SUM(D5:D14)</f>
        <v>920115.44931000005</v>
      </c>
      <c r="E4" s="9">
        <f>SUM(E5:E14)</f>
        <v>268713.28130999999</v>
      </c>
      <c r="F4" s="6">
        <f>SUM(E4-C4)</f>
        <v>-632778.30869000009</v>
      </c>
      <c r="G4" s="37">
        <f t="shared" ref="G4:G65" si="0">E4/C4*100</f>
        <v>29.807630408399039</v>
      </c>
      <c r="H4" s="6">
        <f>SUM(E4-D4)</f>
        <v>-651402.16800000006</v>
      </c>
      <c r="I4" s="30">
        <f t="shared" ref="I4:I65" si="1">E4/D4*100</f>
        <v>29.204300559403674</v>
      </c>
      <c r="J4" s="9">
        <f>SUM(J5:J14)</f>
        <v>237179.30076999997</v>
      </c>
      <c r="K4" s="6">
        <f>E4/J4*100</f>
        <v>113.29541846089658</v>
      </c>
    </row>
    <row r="5" spans="1:11" ht="24" x14ac:dyDescent="0.25">
      <c r="A5" s="12" t="s">
        <v>3</v>
      </c>
      <c r="B5" s="16" t="s">
        <v>4</v>
      </c>
      <c r="C5" s="7">
        <v>13193.78</v>
      </c>
      <c r="D5" s="7">
        <v>13193.79</v>
      </c>
      <c r="E5" s="3">
        <v>1222.52764</v>
      </c>
      <c r="F5" s="7">
        <f>SUM(E5-C5)</f>
        <v>-11971.25236</v>
      </c>
      <c r="G5" s="38">
        <f t="shared" si="0"/>
        <v>9.2659392531935509</v>
      </c>
      <c r="H5" s="7">
        <f>SUM(E5-D5)</f>
        <v>-11971.262360000001</v>
      </c>
      <c r="I5" s="31">
        <f t="shared" si="1"/>
        <v>9.2659322302386187</v>
      </c>
      <c r="J5" s="3">
        <v>4703.3676599999999</v>
      </c>
      <c r="K5" s="21">
        <f t="shared" ref="K5:K60" si="2">E5/J5*100</f>
        <v>25.992602075254311</v>
      </c>
    </row>
    <row r="6" spans="1:11" ht="36" x14ac:dyDescent="0.25">
      <c r="A6" s="13" t="s">
        <v>5</v>
      </c>
      <c r="B6" s="17" t="s">
        <v>6</v>
      </c>
      <c r="C6" s="4">
        <v>6415.24</v>
      </c>
      <c r="D6" s="4">
        <v>6415.24</v>
      </c>
      <c r="E6" s="5">
        <v>1705.20958</v>
      </c>
      <c r="F6" s="7">
        <f>SUM(E6-C6)</f>
        <v>-4710.03042</v>
      </c>
      <c r="G6" s="39">
        <f t="shared" si="0"/>
        <v>26.580604622742094</v>
      </c>
      <c r="H6" s="7">
        <f>SUM(E6-D6)</f>
        <v>-4710.03042</v>
      </c>
      <c r="I6" s="32">
        <f t="shared" si="1"/>
        <v>26.580604622742094</v>
      </c>
      <c r="J6" s="5">
        <v>1570.4772599999999</v>
      </c>
      <c r="K6" s="21">
        <f t="shared" si="2"/>
        <v>108.57906850558282</v>
      </c>
    </row>
    <row r="7" spans="1:11" ht="36" x14ac:dyDescent="0.25">
      <c r="A7" s="13" t="s">
        <v>7</v>
      </c>
      <c r="B7" s="17" t="s">
        <v>8</v>
      </c>
      <c r="C7" s="4">
        <v>387470.78</v>
      </c>
      <c r="D7" s="4">
        <v>396024.33289000002</v>
      </c>
      <c r="E7" s="5">
        <v>121780.35871</v>
      </c>
      <c r="F7" s="7">
        <f t="shared" ref="F7:F61" si="3">SUM(E7-C7)</f>
        <v>-265690.42129000003</v>
      </c>
      <c r="G7" s="39">
        <f t="shared" si="0"/>
        <v>31.42955933606142</v>
      </c>
      <c r="H7" s="7">
        <f t="shared" ref="H7:H61" si="4">SUM(E7-D7)</f>
        <v>-274243.97418000002</v>
      </c>
      <c r="I7" s="32">
        <f t="shared" si="1"/>
        <v>30.750726305453004</v>
      </c>
      <c r="J7" s="5">
        <v>114716.38484</v>
      </c>
      <c r="K7" s="21">
        <f t="shared" si="2"/>
        <v>106.15777238783495</v>
      </c>
    </row>
    <row r="8" spans="1:11" x14ac:dyDescent="0.25">
      <c r="A8" s="13" t="s">
        <v>9</v>
      </c>
      <c r="B8" s="17" t="s">
        <v>10</v>
      </c>
      <c r="C8" s="4"/>
      <c r="D8" s="4"/>
      <c r="E8" s="5"/>
      <c r="F8" s="7"/>
      <c r="G8" s="39"/>
      <c r="H8" s="7"/>
      <c r="I8" s="32"/>
      <c r="J8" s="5"/>
      <c r="K8" s="21"/>
    </row>
    <row r="9" spans="1:11" ht="24" x14ac:dyDescent="0.25">
      <c r="A9" s="13" t="s">
        <v>11</v>
      </c>
      <c r="B9" s="17" t="s">
        <v>12</v>
      </c>
      <c r="C9" s="4">
        <v>49951.39</v>
      </c>
      <c r="D9" s="4">
        <v>49951.391000000003</v>
      </c>
      <c r="E9" s="5">
        <v>14522.92454</v>
      </c>
      <c r="F9" s="7">
        <f t="shared" si="3"/>
        <v>-35428.465459999999</v>
      </c>
      <c r="G9" s="39">
        <f t="shared" si="0"/>
        <v>29.074114934539359</v>
      </c>
      <c r="H9" s="7">
        <f t="shared" si="4"/>
        <v>-35428.466460000003</v>
      </c>
      <c r="I9" s="32">
        <f t="shared" si="1"/>
        <v>29.074114352491204</v>
      </c>
      <c r="J9" s="5">
        <v>11450.2354</v>
      </c>
      <c r="K9" s="21">
        <f t="shared" si="2"/>
        <v>126.8351613103081</v>
      </c>
    </row>
    <row r="10" spans="1:11" x14ac:dyDescent="0.25">
      <c r="A10" s="13" t="s">
        <v>13</v>
      </c>
      <c r="B10" s="17" t="s">
        <v>14</v>
      </c>
      <c r="C10" s="4"/>
      <c r="D10" s="4"/>
      <c r="E10" s="5"/>
      <c r="F10" s="7"/>
      <c r="G10" s="39"/>
      <c r="H10" s="7"/>
      <c r="I10" s="32"/>
      <c r="J10" s="5"/>
      <c r="K10" s="21"/>
    </row>
    <row r="11" spans="1:11" x14ac:dyDescent="0.25">
      <c r="A11" s="13" t="s">
        <v>15</v>
      </c>
      <c r="B11" s="17" t="s">
        <v>16</v>
      </c>
      <c r="C11" s="4"/>
      <c r="D11" s="4"/>
      <c r="E11" s="5"/>
      <c r="F11" s="7"/>
      <c r="G11" s="39"/>
      <c r="H11" s="7"/>
      <c r="I11" s="32"/>
      <c r="J11" s="5"/>
      <c r="K11" s="21"/>
    </row>
    <row r="12" spans="1:11" x14ac:dyDescent="0.25">
      <c r="A12" s="13" t="s">
        <v>17</v>
      </c>
      <c r="B12" s="17" t="s">
        <v>18</v>
      </c>
      <c r="C12" s="4">
        <v>5000</v>
      </c>
      <c r="D12" s="4">
        <v>2996.5</v>
      </c>
      <c r="E12" s="5">
        <v>0</v>
      </c>
      <c r="F12" s="7">
        <f>SUM(E12-C12)</f>
        <v>-5000</v>
      </c>
      <c r="G12" s="39">
        <f t="shared" si="0"/>
        <v>0</v>
      </c>
      <c r="H12" s="7">
        <f t="shared" si="4"/>
        <v>-2996.5</v>
      </c>
      <c r="I12" s="32">
        <f t="shared" si="1"/>
        <v>0</v>
      </c>
      <c r="J12" s="5">
        <v>0</v>
      </c>
      <c r="K12" s="21"/>
    </row>
    <row r="13" spans="1:11" ht="24" x14ac:dyDescent="0.25">
      <c r="A13" s="13" t="s">
        <v>19</v>
      </c>
      <c r="B13" s="17" t="s">
        <v>20</v>
      </c>
      <c r="C13" s="4"/>
      <c r="D13" s="4"/>
      <c r="E13" s="5"/>
      <c r="F13" s="7"/>
      <c r="G13" s="39"/>
      <c r="H13" s="7"/>
      <c r="I13" s="32"/>
      <c r="J13" s="5"/>
      <c r="K13" s="21"/>
    </row>
    <row r="14" spans="1:11" ht="15.75" thickBot="1" x14ac:dyDescent="0.3">
      <c r="A14" s="14" t="s">
        <v>21</v>
      </c>
      <c r="B14" s="18" t="s">
        <v>22</v>
      </c>
      <c r="C14" s="8">
        <v>439460.4</v>
      </c>
      <c r="D14" s="8">
        <v>451534.19542</v>
      </c>
      <c r="E14" s="10">
        <v>129482.26084</v>
      </c>
      <c r="F14" s="35">
        <f t="shared" si="3"/>
        <v>-309978.13916000002</v>
      </c>
      <c r="G14" s="40">
        <f t="shared" si="0"/>
        <v>29.463920034660688</v>
      </c>
      <c r="H14" s="35">
        <f t="shared" si="4"/>
        <v>-322051.93458</v>
      </c>
      <c r="I14" s="33">
        <f t="shared" si="1"/>
        <v>28.676069753600945</v>
      </c>
      <c r="J14" s="10">
        <v>104738.83560999999</v>
      </c>
      <c r="K14" s="23">
        <f t="shared" si="2"/>
        <v>123.62392620262968</v>
      </c>
    </row>
    <row r="15" spans="1:11" ht="15.75" thickBot="1" x14ac:dyDescent="0.3">
      <c r="A15" s="11" t="s">
        <v>23</v>
      </c>
      <c r="B15" s="15" t="s">
        <v>24</v>
      </c>
      <c r="C15" s="6">
        <f>SUM(C16:C17)</f>
        <v>13586.13</v>
      </c>
      <c r="D15" s="6">
        <f t="shared" ref="D15:E15" si="5">SUM(D16:D17)</f>
        <v>13907.13</v>
      </c>
      <c r="E15" s="6">
        <f t="shared" si="5"/>
        <v>2816.66599</v>
      </c>
      <c r="F15" s="29">
        <f t="shared" si="3"/>
        <v>-10769.46401</v>
      </c>
      <c r="G15" s="41">
        <f t="shared" si="0"/>
        <v>20.731922850730857</v>
      </c>
      <c r="H15" s="29">
        <f t="shared" si="4"/>
        <v>-11090.46401</v>
      </c>
      <c r="I15" s="34">
        <f t="shared" si="1"/>
        <v>20.253395128973413</v>
      </c>
      <c r="J15" s="9">
        <f>SUM(J16:J17)</f>
        <v>2574.5565299999998</v>
      </c>
      <c r="K15" s="6">
        <f t="shared" si="2"/>
        <v>109.40392868359352</v>
      </c>
    </row>
    <row r="16" spans="1:11" x14ac:dyDescent="0.25">
      <c r="A16" s="12" t="s">
        <v>25</v>
      </c>
      <c r="B16" s="16" t="s">
        <v>26</v>
      </c>
      <c r="C16" s="7">
        <v>13366.13</v>
      </c>
      <c r="D16" s="7">
        <v>13366.13</v>
      </c>
      <c r="E16" s="7">
        <v>2742.66599</v>
      </c>
      <c r="F16" s="7">
        <f t="shared" si="3"/>
        <v>-10623.46401</v>
      </c>
      <c r="G16" s="38">
        <f t="shared" si="0"/>
        <v>20.519522030685021</v>
      </c>
      <c r="H16" s="7">
        <f t="shared" si="4"/>
        <v>-10623.46401</v>
      </c>
      <c r="I16" s="31">
        <f t="shared" si="1"/>
        <v>20.519522030685021</v>
      </c>
      <c r="J16" s="3">
        <v>2543.0565299999998</v>
      </c>
      <c r="K16" s="22">
        <f t="shared" si="2"/>
        <v>107.84919476406607</v>
      </c>
    </row>
    <row r="17" spans="1:11" ht="15.75" thickBot="1" x14ac:dyDescent="0.3">
      <c r="A17" s="14" t="s">
        <v>27</v>
      </c>
      <c r="B17" s="18" t="s">
        <v>28</v>
      </c>
      <c r="C17" s="8">
        <v>220</v>
      </c>
      <c r="D17" s="8">
        <v>541</v>
      </c>
      <c r="E17" s="8">
        <v>74</v>
      </c>
      <c r="F17" s="35">
        <f t="shared" si="3"/>
        <v>-146</v>
      </c>
      <c r="G17" s="40">
        <f t="shared" si="0"/>
        <v>33.636363636363633</v>
      </c>
      <c r="H17" s="35">
        <f t="shared" si="4"/>
        <v>-467</v>
      </c>
      <c r="I17" s="33">
        <f t="shared" si="1"/>
        <v>13.67837338262477</v>
      </c>
      <c r="J17" s="10">
        <v>31.5</v>
      </c>
      <c r="K17" s="22">
        <f t="shared" si="2"/>
        <v>234.92063492063494</v>
      </c>
    </row>
    <row r="18" spans="1:11" ht="24.75" thickBot="1" x14ac:dyDescent="0.3">
      <c r="A18" s="11" t="s">
        <v>29</v>
      </c>
      <c r="B18" s="15" t="s">
        <v>30</v>
      </c>
      <c r="C18" s="6">
        <f>SUM(C19:C21)</f>
        <v>121743.16</v>
      </c>
      <c r="D18" s="6">
        <f t="shared" ref="D18:E18" si="6">SUM(D19:D21)</f>
        <v>119932.14992</v>
      </c>
      <c r="E18" s="6">
        <f t="shared" si="6"/>
        <v>23561.489029999997</v>
      </c>
      <c r="F18" s="29">
        <f t="shared" si="3"/>
        <v>-98181.670970000006</v>
      </c>
      <c r="G18" s="41">
        <f t="shared" si="0"/>
        <v>19.353439675789584</v>
      </c>
      <c r="H18" s="29">
        <f t="shared" si="4"/>
        <v>-96370.660889999999</v>
      </c>
      <c r="I18" s="34">
        <f t="shared" si="1"/>
        <v>19.645682200908215</v>
      </c>
      <c r="J18" s="9">
        <f>SUM(J19:J21)</f>
        <v>18878.366149999998</v>
      </c>
      <c r="K18" s="6">
        <f t="shared" si="2"/>
        <v>124.80682302053982</v>
      </c>
    </row>
    <row r="19" spans="1:11" x14ac:dyDescent="0.25">
      <c r="A19" s="12" t="s">
        <v>31</v>
      </c>
      <c r="B19" s="16" t="s">
        <v>137</v>
      </c>
      <c r="C19" s="7">
        <v>4612.5200000000004</v>
      </c>
      <c r="D19" s="7">
        <v>21553.72</v>
      </c>
      <c r="E19" s="7">
        <v>216.27760000000001</v>
      </c>
      <c r="F19" s="7">
        <f t="shared" si="3"/>
        <v>-4396.2424000000001</v>
      </c>
      <c r="G19" s="38">
        <f t="shared" si="0"/>
        <v>4.688924926070781</v>
      </c>
      <c r="H19" s="7">
        <f t="shared" si="4"/>
        <v>-21337.4424</v>
      </c>
      <c r="I19" s="31">
        <f t="shared" si="1"/>
        <v>1.0034351378787512</v>
      </c>
      <c r="J19" s="3">
        <v>2273.0385999999999</v>
      </c>
      <c r="K19" s="21">
        <f t="shared" si="2"/>
        <v>9.5149110094302856</v>
      </c>
    </row>
    <row r="20" spans="1:11" ht="22.5" customHeight="1" x14ac:dyDescent="0.25">
      <c r="A20" s="13" t="s">
        <v>33</v>
      </c>
      <c r="B20" s="17" t="s">
        <v>32</v>
      </c>
      <c r="C20" s="4">
        <v>47486.89</v>
      </c>
      <c r="D20" s="4">
        <v>47486.89</v>
      </c>
      <c r="E20" s="4">
        <v>13478.39048</v>
      </c>
      <c r="F20" s="7">
        <f t="shared" si="3"/>
        <v>-34008.499519999998</v>
      </c>
      <c r="G20" s="39">
        <f t="shared" si="0"/>
        <v>28.383392721654332</v>
      </c>
      <c r="H20" s="7">
        <f t="shared" si="4"/>
        <v>-34008.499519999998</v>
      </c>
      <c r="I20" s="32">
        <f t="shared" si="1"/>
        <v>28.383392721654332</v>
      </c>
      <c r="J20" s="5">
        <v>10426.362059999999</v>
      </c>
      <c r="K20" s="21">
        <f t="shared" si="2"/>
        <v>129.27222747912134</v>
      </c>
    </row>
    <row r="21" spans="1:11" ht="24.75" thickBot="1" x14ac:dyDescent="0.3">
      <c r="A21" s="14" t="s">
        <v>34</v>
      </c>
      <c r="B21" s="18" t="s">
        <v>35</v>
      </c>
      <c r="C21" s="8">
        <v>69643.75</v>
      </c>
      <c r="D21" s="8">
        <v>50891.539920000003</v>
      </c>
      <c r="E21" s="10">
        <v>9866.8209499999994</v>
      </c>
      <c r="F21" s="35">
        <f t="shared" si="3"/>
        <v>-59776.929049999999</v>
      </c>
      <c r="G21" s="40">
        <f t="shared" si="0"/>
        <v>14.16756126716324</v>
      </c>
      <c r="H21" s="35">
        <f t="shared" si="4"/>
        <v>-41024.718970000002</v>
      </c>
      <c r="I21" s="33">
        <f t="shared" si="1"/>
        <v>19.387939460095627</v>
      </c>
      <c r="J21" s="10">
        <v>6178.9654899999996</v>
      </c>
      <c r="K21" s="23">
        <f t="shared" si="2"/>
        <v>159.68402746330923</v>
      </c>
    </row>
    <row r="22" spans="1:11" ht="15.75" thickBot="1" x14ac:dyDescent="0.3">
      <c r="A22" s="11" t="s">
        <v>36</v>
      </c>
      <c r="B22" s="15" t="s">
        <v>37</v>
      </c>
      <c r="C22" s="6">
        <f>SUM(C23:C32)</f>
        <v>386473.26999999996</v>
      </c>
      <c r="D22" s="6">
        <f t="shared" ref="D22:E22" si="7">SUM(D23:D32)</f>
        <v>318113.35376000003</v>
      </c>
      <c r="E22" s="6">
        <f t="shared" si="7"/>
        <v>74559.71845</v>
      </c>
      <c r="F22" s="6">
        <f t="shared" si="3"/>
        <v>-311913.55154999997</v>
      </c>
      <c r="G22" s="37">
        <f t="shared" si="0"/>
        <v>19.292335133552704</v>
      </c>
      <c r="H22" s="6">
        <f t="shared" si="4"/>
        <v>-243553.63531000004</v>
      </c>
      <c r="I22" s="30">
        <f t="shared" si="1"/>
        <v>23.438097636810127</v>
      </c>
      <c r="J22" s="9">
        <f>SUM(J23:J32)</f>
        <v>45581.163430000001</v>
      </c>
      <c r="K22" s="6">
        <f t="shared" si="2"/>
        <v>163.57572479364859</v>
      </c>
    </row>
    <row r="23" spans="1:11" x14ac:dyDescent="0.25">
      <c r="A23" s="12" t="s">
        <v>38</v>
      </c>
      <c r="B23" s="16" t="s">
        <v>39</v>
      </c>
      <c r="C23" s="7"/>
      <c r="D23" s="7"/>
      <c r="E23" s="3"/>
      <c r="F23" s="7"/>
      <c r="G23" s="38"/>
      <c r="H23" s="7"/>
      <c r="I23" s="31"/>
      <c r="J23" s="3"/>
      <c r="K23" s="22"/>
    </row>
    <row r="24" spans="1:11" x14ac:dyDescent="0.25">
      <c r="A24" s="13" t="s">
        <v>40</v>
      </c>
      <c r="B24" s="17" t="s">
        <v>41</v>
      </c>
      <c r="C24" s="4"/>
      <c r="D24" s="4"/>
      <c r="E24" s="5"/>
      <c r="F24" s="7"/>
      <c r="G24" s="39"/>
      <c r="H24" s="7"/>
      <c r="I24" s="32"/>
      <c r="J24" s="5"/>
      <c r="K24" s="21"/>
    </row>
    <row r="25" spans="1:11" x14ac:dyDescent="0.25">
      <c r="A25" s="13" t="s">
        <v>42</v>
      </c>
      <c r="B25" s="17" t="s">
        <v>43</v>
      </c>
      <c r="C25" s="4"/>
      <c r="D25" s="4"/>
      <c r="E25" s="5"/>
      <c r="F25" s="7"/>
      <c r="G25" s="39"/>
      <c r="H25" s="7"/>
      <c r="I25" s="32"/>
      <c r="J25" s="5"/>
      <c r="K25" s="21"/>
    </row>
    <row r="26" spans="1:11" x14ac:dyDescent="0.25">
      <c r="A26" s="13" t="s">
        <v>44</v>
      </c>
      <c r="B26" s="17" t="s">
        <v>45</v>
      </c>
      <c r="C26" s="4">
        <v>895</v>
      </c>
      <c r="D26" s="4">
        <v>1027.37508</v>
      </c>
      <c r="E26" s="5">
        <v>198.74555000000001</v>
      </c>
      <c r="F26" s="7">
        <f t="shared" si="3"/>
        <v>-696.25445000000002</v>
      </c>
      <c r="G26" s="39">
        <f t="shared" si="0"/>
        <v>22.206206703910617</v>
      </c>
      <c r="H26" s="7">
        <f t="shared" si="4"/>
        <v>-828.62953000000005</v>
      </c>
      <c r="I26" s="32">
        <f t="shared" si="1"/>
        <v>19.344984501668076</v>
      </c>
      <c r="J26" s="5">
        <v>228.41732999999999</v>
      </c>
      <c r="K26" s="21">
        <f t="shared" si="2"/>
        <v>87.009838526700236</v>
      </c>
    </row>
    <row r="27" spans="1:11" x14ac:dyDescent="0.25">
      <c r="A27" s="13" t="s">
        <v>46</v>
      </c>
      <c r="B27" s="17" t="s">
        <v>47</v>
      </c>
      <c r="C27" s="4"/>
      <c r="D27" s="4"/>
      <c r="E27" s="5"/>
      <c r="F27" s="7"/>
      <c r="G27" s="39"/>
      <c r="H27" s="7"/>
      <c r="I27" s="32"/>
      <c r="J27" s="5"/>
      <c r="K27" s="21"/>
    </row>
    <row r="28" spans="1:11" x14ac:dyDescent="0.25">
      <c r="A28" s="13" t="s">
        <v>48</v>
      </c>
      <c r="B28" s="17" t="s">
        <v>49</v>
      </c>
      <c r="C28" s="4"/>
      <c r="D28" s="4"/>
      <c r="E28" s="5"/>
      <c r="F28" s="7"/>
      <c r="G28" s="39"/>
      <c r="H28" s="7"/>
      <c r="I28" s="32"/>
      <c r="J28" s="5"/>
      <c r="K28" s="21"/>
    </row>
    <row r="29" spans="1:11" x14ac:dyDescent="0.25">
      <c r="A29" s="13" t="s">
        <v>50</v>
      </c>
      <c r="B29" s="17" t="s">
        <v>51</v>
      </c>
      <c r="C29" s="4"/>
      <c r="D29" s="4"/>
      <c r="E29" s="5"/>
      <c r="F29" s="7"/>
      <c r="G29" s="39"/>
      <c r="H29" s="7"/>
      <c r="I29" s="32"/>
      <c r="J29" s="5"/>
      <c r="K29" s="21"/>
    </row>
    <row r="30" spans="1:11" x14ac:dyDescent="0.25">
      <c r="A30" s="13" t="s">
        <v>52</v>
      </c>
      <c r="B30" s="17" t="s">
        <v>53</v>
      </c>
      <c r="C30" s="4">
        <v>337795.67</v>
      </c>
      <c r="D30" s="4">
        <v>262903.37868000002</v>
      </c>
      <c r="E30" s="5">
        <v>63280.641369999998</v>
      </c>
      <c r="F30" s="7">
        <f t="shared" si="3"/>
        <v>-274515.02862999996</v>
      </c>
      <c r="G30" s="39">
        <f t="shared" si="0"/>
        <v>18.733408089570837</v>
      </c>
      <c r="H30" s="7">
        <f t="shared" si="4"/>
        <v>-199622.73731000003</v>
      </c>
      <c r="I30" s="32">
        <f t="shared" si="1"/>
        <v>24.069923211988744</v>
      </c>
      <c r="J30" s="5">
        <v>36069.547890000002</v>
      </c>
      <c r="K30" s="21">
        <f t="shared" si="2"/>
        <v>175.44062809709922</v>
      </c>
    </row>
    <row r="31" spans="1:11" x14ac:dyDescent="0.25">
      <c r="A31" s="13" t="s">
        <v>54</v>
      </c>
      <c r="B31" s="17" t="s">
        <v>55</v>
      </c>
      <c r="C31" s="4">
        <v>17437</v>
      </c>
      <c r="D31" s="4">
        <v>19837</v>
      </c>
      <c r="E31" s="5">
        <v>4903.9440199999999</v>
      </c>
      <c r="F31" s="7">
        <f t="shared" si="3"/>
        <v>-12533.055980000001</v>
      </c>
      <c r="G31" s="39">
        <f t="shared" si="0"/>
        <v>28.123782875494634</v>
      </c>
      <c r="H31" s="7">
        <f t="shared" si="4"/>
        <v>-14933.055980000001</v>
      </c>
      <c r="I31" s="32">
        <f t="shared" si="1"/>
        <v>24.721197862580027</v>
      </c>
      <c r="J31" s="5">
        <v>6040.8038699999997</v>
      </c>
      <c r="K31" s="21">
        <f t="shared" si="2"/>
        <v>81.180321783895295</v>
      </c>
    </row>
    <row r="32" spans="1:11" ht="15.75" thickBot="1" x14ac:dyDescent="0.3">
      <c r="A32" s="14" t="s">
        <v>56</v>
      </c>
      <c r="B32" s="18" t="s">
        <v>57</v>
      </c>
      <c r="C32" s="8">
        <v>30345.599999999999</v>
      </c>
      <c r="D32" s="8">
        <v>34345.599999999999</v>
      </c>
      <c r="E32" s="10">
        <v>6176.3875099999996</v>
      </c>
      <c r="F32" s="35">
        <f t="shared" si="3"/>
        <v>-24169.212489999998</v>
      </c>
      <c r="G32" s="40">
        <f t="shared" si="0"/>
        <v>20.353486205578402</v>
      </c>
      <c r="H32" s="35">
        <f t="shared" si="4"/>
        <v>-28169.212489999998</v>
      </c>
      <c r="I32" s="33">
        <f t="shared" si="1"/>
        <v>17.983053171294138</v>
      </c>
      <c r="J32" s="10">
        <v>3242.3943399999998</v>
      </c>
      <c r="K32" s="21">
        <f t="shared" si="2"/>
        <v>190.488474329128</v>
      </c>
    </row>
    <row r="33" spans="1:11" ht="15.75" thickBot="1" x14ac:dyDescent="0.3">
      <c r="A33" s="11" t="s">
        <v>58</v>
      </c>
      <c r="B33" s="15" t="s">
        <v>59</v>
      </c>
      <c r="C33" s="6">
        <f>SUM(C34:C38)</f>
        <v>3185721.04</v>
      </c>
      <c r="D33" s="6">
        <f>SUM(D34:D38)</f>
        <v>2923111.3156400002</v>
      </c>
      <c r="E33" s="6">
        <f>SUM(E34:E38)</f>
        <v>307546.72938999999</v>
      </c>
      <c r="F33" s="6">
        <f t="shared" si="3"/>
        <v>-2878174.31061</v>
      </c>
      <c r="G33" s="37">
        <f t="shared" si="0"/>
        <v>9.6539127415249144</v>
      </c>
      <c r="H33" s="6">
        <f t="shared" si="4"/>
        <v>-2615564.5862500002</v>
      </c>
      <c r="I33" s="30">
        <f t="shared" si="1"/>
        <v>10.521211687850629</v>
      </c>
      <c r="J33" s="9">
        <f>SUM(J34:J38)</f>
        <v>1010539.4602499999</v>
      </c>
      <c r="K33" s="6">
        <f t="shared" si="2"/>
        <v>30.433915892202297</v>
      </c>
    </row>
    <row r="34" spans="1:11" x14ac:dyDescent="0.25">
      <c r="A34" s="12" t="s">
        <v>60</v>
      </c>
      <c r="B34" s="16" t="s">
        <v>61</v>
      </c>
      <c r="C34" s="7">
        <v>74260.3</v>
      </c>
      <c r="D34" s="7">
        <v>77200.133679999999</v>
      </c>
      <c r="E34" s="3">
        <v>24234.280289999999</v>
      </c>
      <c r="F34" s="7">
        <f t="shared" si="3"/>
        <v>-50026.019710000008</v>
      </c>
      <c r="G34" s="38">
        <f t="shared" si="0"/>
        <v>32.634234294771225</v>
      </c>
      <c r="H34" s="7">
        <f t="shared" si="4"/>
        <v>-52965.853390000004</v>
      </c>
      <c r="I34" s="31">
        <f t="shared" si="1"/>
        <v>31.391500422075435</v>
      </c>
      <c r="J34" s="3">
        <v>16219.833430000001</v>
      </c>
      <c r="K34" s="21">
        <f>E34/J34*100</f>
        <v>149.41140052139238</v>
      </c>
    </row>
    <row r="35" spans="1:11" x14ac:dyDescent="0.25">
      <c r="A35" s="13" t="s">
        <v>62</v>
      </c>
      <c r="B35" s="17" t="s">
        <v>63</v>
      </c>
      <c r="C35" s="4">
        <v>1996747.59</v>
      </c>
      <c r="D35" s="4">
        <v>1726756.0983200001</v>
      </c>
      <c r="E35" s="5">
        <v>97829.933969999998</v>
      </c>
      <c r="F35" s="7">
        <f t="shared" si="3"/>
        <v>-1898917.6560300002</v>
      </c>
      <c r="G35" s="39">
        <f t="shared" si="0"/>
        <v>4.8994642317309625</v>
      </c>
      <c r="H35" s="7">
        <f t="shared" si="4"/>
        <v>-1628926.1643500002</v>
      </c>
      <c r="I35" s="32">
        <f t="shared" si="1"/>
        <v>5.6655328488592538</v>
      </c>
      <c r="J35" s="5">
        <v>926436.43192999996</v>
      </c>
      <c r="K35" s="21">
        <f>E35/J35*100</f>
        <v>10.559810754224728</v>
      </c>
    </row>
    <row r="36" spans="1:11" x14ac:dyDescent="0.25">
      <c r="A36" s="13" t="s">
        <v>64</v>
      </c>
      <c r="B36" s="17" t="s">
        <v>65</v>
      </c>
      <c r="C36" s="4">
        <v>1113104.1499999999</v>
      </c>
      <c r="D36" s="4">
        <v>1117546.0836400001</v>
      </c>
      <c r="E36" s="5">
        <v>185085.21643</v>
      </c>
      <c r="F36" s="7">
        <f t="shared" si="3"/>
        <v>-928018.93356999988</v>
      </c>
      <c r="G36" s="39">
        <f t="shared" si="0"/>
        <v>16.62784353377894</v>
      </c>
      <c r="H36" s="7">
        <f t="shared" si="4"/>
        <v>-932460.86721000005</v>
      </c>
      <c r="I36" s="32">
        <f t="shared" si="1"/>
        <v>16.561752498577256</v>
      </c>
      <c r="J36" s="5">
        <v>67335.660879999996</v>
      </c>
      <c r="K36" s="21">
        <f t="shared" si="2"/>
        <v>274.86953274260344</v>
      </c>
    </row>
    <row r="37" spans="1:11" ht="24" x14ac:dyDescent="0.25">
      <c r="A37" s="13" t="s">
        <v>66</v>
      </c>
      <c r="B37" s="17" t="s">
        <v>67</v>
      </c>
      <c r="C37" s="4"/>
      <c r="D37" s="4"/>
      <c r="E37" s="5"/>
      <c r="F37" s="7"/>
      <c r="G37" s="39"/>
      <c r="H37" s="7"/>
      <c r="I37" s="32"/>
      <c r="J37" s="5"/>
      <c r="K37" s="21"/>
    </row>
    <row r="38" spans="1:11" ht="15.75" thickBot="1" x14ac:dyDescent="0.3">
      <c r="A38" s="14" t="s">
        <v>68</v>
      </c>
      <c r="B38" s="18" t="s">
        <v>69</v>
      </c>
      <c r="C38" s="8">
        <v>1609</v>
      </c>
      <c r="D38" s="8">
        <v>1609</v>
      </c>
      <c r="E38" s="10">
        <v>397.2987</v>
      </c>
      <c r="F38" s="35">
        <f t="shared" si="3"/>
        <v>-1211.7012999999999</v>
      </c>
      <c r="G38" s="40">
        <f t="shared" si="0"/>
        <v>24.692274704785579</v>
      </c>
      <c r="H38" s="35">
        <f t="shared" si="4"/>
        <v>-1211.7012999999999</v>
      </c>
      <c r="I38" s="33">
        <f t="shared" si="1"/>
        <v>24.692274704785579</v>
      </c>
      <c r="J38" s="10">
        <v>547.53400999999997</v>
      </c>
      <c r="K38" s="23">
        <f t="shared" si="2"/>
        <v>72.561465177295574</v>
      </c>
    </row>
    <row r="39" spans="1:11" ht="15.75" thickBot="1" x14ac:dyDescent="0.3">
      <c r="A39" s="11" t="s">
        <v>70</v>
      </c>
      <c r="B39" s="15" t="s">
        <v>71</v>
      </c>
      <c r="C39" s="6">
        <f>SUM(C40:C41)</f>
        <v>300</v>
      </c>
      <c r="D39" s="6">
        <f t="shared" ref="D39:E39" si="8">SUM(D40:D41)</f>
        <v>167.62492</v>
      </c>
      <c r="E39" s="6">
        <f t="shared" si="8"/>
        <v>83.812460000000002</v>
      </c>
      <c r="F39" s="6">
        <f t="shared" si="3"/>
        <v>-216.18754000000001</v>
      </c>
      <c r="G39" s="37">
        <f t="shared" si="0"/>
        <v>27.937486666666665</v>
      </c>
      <c r="H39" s="6">
        <f t="shared" si="4"/>
        <v>-83.812460000000002</v>
      </c>
      <c r="I39" s="30">
        <f t="shared" si="1"/>
        <v>50</v>
      </c>
      <c r="J39" s="9">
        <f t="shared" ref="J39" si="9">SUM(J40:J41)</f>
        <v>73.45</v>
      </c>
      <c r="K39" s="6">
        <f t="shared" si="2"/>
        <v>114.108182437032</v>
      </c>
    </row>
    <row r="40" spans="1:11" x14ac:dyDescent="0.25">
      <c r="A40" s="12" t="s">
        <v>72</v>
      </c>
      <c r="B40" s="16" t="s">
        <v>73</v>
      </c>
      <c r="C40" s="7">
        <v>300</v>
      </c>
      <c r="D40" s="7">
        <v>167.62492</v>
      </c>
      <c r="E40" s="3">
        <v>83.812460000000002</v>
      </c>
      <c r="F40" s="7">
        <f t="shared" si="3"/>
        <v>-216.18754000000001</v>
      </c>
      <c r="G40" s="38">
        <f t="shared" si="0"/>
        <v>27.937486666666665</v>
      </c>
      <c r="H40" s="7">
        <f t="shared" si="4"/>
        <v>-83.812460000000002</v>
      </c>
      <c r="I40" s="31">
        <f t="shared" si="1"/>
        <v>50</v>
      </c>
      <c r="J40" s="3">
        <v>73.45</v>
      </c>
      <c r="K40" s="28">
        <f t="shared" si="2"/>
        <v>114.108182437032</v>
      </c>
    </row>
    <row r="41" spans="1:11" ht="15.75" thickBot="1" x14ac:dyDescent="0.3">
      <c r="A41" s="14" t="s">
        <v>74</v>
      </c>
      <c r="B41" s="18" t="s">
        <v>75</v>
      </c>
      <c r="C41" s="8"/>
      <c r="D41" s="8"/>
      <c r="E41" s="10"/>
      <c r="F41" s="35"/>
      <c r="G41" s="40"/>
      <c r="H41" s="35"/>
      <c r="I41" s="33"/>
      <c r="J41" s="10"/>
      <c r="K41" s="23"/>
    </row>
    <row r="42" spans="1:11" ht="15.75" thickBot="1" x14ac:dyDescent="0.3">
      <c r="A42" s="11" t="s">
        <v>76</v>
      </c>
      <c r="B42" s="15" t="s">
        <v>77</v>
      </c>
      <c r="C42" s="6">
        <f>SUM(C43:C50)</f>
        <v>3349429.25</v>
      </c>
      <c r="D42" s="6">
        <f t="shared" ref="D42:E42" si="10">SUM(D43:D50)</f>
        <v>3223819.2296899999</v>
      </c>
      <c r="E42" s="6">
        <f t="shared" si="10"/>
        <v>834349.16238999995</v>
      </c>
      <c r="F42" s="6">
        <f t="shared" si="3"/>
        <v>-2515080.0876099998</v>
      </c>
      <c r="G42" s="37">
        <f t="shared" si="0"/>
        <v>24.91018917297626</v>
      </c>
      <c r="H42" s="6">
        <f t="shared" si="4"/>
        <v>-2389470.0673000002</v>
      </c>
      <c r="I42" s="30">
        <f t="shared" si="1"/>
        <v>25.880767590998904</v>
      </c>
      <c r="J42" s="9">
        <f>SUM(J43:J50)</f>
        <v>787375.35128000018</v>
      </c>
      <c r="K42" s="6">
        <f t="shared" si="2"/>
        <v>105.96587269764497</v>
      </c>
    </row>
    <row r="43" spans="1:11" x14ac:dyDescent="0.25">
      <c r="A43" s="12" t="s">
        <v>78</v>
      </c>
      <c r="B43" s="16" t="s">
        <v>79</v>
      </c>
      <c r="C43" s="7">
        <v>1210925.55</v>
      </c>
      <c r="D43" s="7">
        <v>1130955.6852599999</v>
      </c>
      <c r="E43" s="3">
        <v>314666.00829000003</v>
      </c>
      <c r="F43" s="7">
        <f t="shared" si="3"/>
        <v>-896259.54171000002</v>
      </c>
      <c r="G43" s="38">
        <f t="shared" si="0"/>
        <v>25.985578410662818</v>
      </c>
      <c r="H43" s="7">
        <f t="shared" si="4"/>
        <v>-816289.67696999991</v>
      </c>
      <c r="I43" s="31">
        <f t="shared" si="1"/>
        <v>27.823018389766546</v>
      </c>
      <c r="J43" s="3">
        <v>322690.46132</v>
      </c>
      <c r="K43" s="22">
        <f t="shared" si="2"/>
        <v>97.513266119743648</v>
      </c>
    </row>
    <row r="44" spans="1:11" x14ac:dyDescent="0.25">
      <c r="A44" s="13" t="s">
        <v>80</v>
      </c>
      <c r="B44" s="17" t="s">
        <v>81</v>
      </c>
      <c r="C44" s="4">
        <v>1806019.66</v>
      </c>
      <c r="D44" s="4">
        <v>1754785.7331600001</v>
      </c>
      <c r="E44" s="5">
        <v>431054.94967</v>
      </c>
      <c r="F44" s="7">
        <f t="shared" si="3"/>
        <v>-1374964.7103299999</v>
      </c>
      <c r="G44" s="39">
        <f t="shared" si="0"/>
        <v>23.867677590508624</v>
      </c>
      <c r="H44" s="7">
        <f t="shared" si="4"/>
        <v>-1323730.7834900001</v>
      </c>
      <c r="I44" s="32">
        <f t="shared" si="1"/>
        <v>24.56453466223256</v>
      </c>
      <c r="J44" s="5">
        <v>383082.39987000002</v>
      </c>
      <c r="K44" s="21">
        <f t="shared" si="2"/>
        <v>112.52277573082961</v>
      </c>
    </row>
    <row r="45" spans="1:11" x14ac:dyDescent="0.25">
      <c r="A45" s="13" t="s">
        <v>82</v>
      </c>
      <c r="B45" s="17" t="s">
        <v>83</v>
      </c>
      <c r="C45" s="4">
        <v>261264.08</v>
      </c>
      <c r="D45" s="4">
        <v>265226.21807</v>
      </c>
      <c r="E45" s="5">
        <v>77187.008189999993</v>
      </c>
      <c r="F45" s="7">
        <f t="shared" si="3"/>
        <v>-184077.07180999999</v>
      </c>
      <c r="G45" s="39">
        <f t="shared" si="0"/>
        <v>29.543674044285002</v>
      </c>
      <c r="H45" s="7">
        <f t="shared" si="4"/>
        <v>-188039.20988000001</v>
      </c>
      <c r="I45" s="32">
        <f t="shared" si="1"/>
        <v>29.10232960816429</v>
      </c>
      <c r="J45" s="5">
        <v>70962.740709999998</v>
      </c>
      <c r="K45" s="21">
        <f t="shared" si="2"/>
        <v>108.77117684255799</v>
      </c>
    </row>
    <row r="46" spans="1:11" x14ac:dyDescent="0.25">
      <c r="A46" s="13" t="s">
        <v>84</v>
      </c>
      <c r="B46" s="17" t="s">
        <v>85</v>
      </c>
      <c r="C46" s="4"/>
      <c r="D46" s="4"/>
      <c r="E46" s="5"/>
      <c r="F46" s="7"/>
      <c r="G46" s="39"/>
      <c r="H46" s="7"/>
      <c r="I46" s="32"/>
      <c r="J46" s="5"/>
      <c r="K46" s="21"/>
    </row>
    <row r="47" spans="1:11" ht="24" x14ac:dyDescent="0.25">
      <c r="A47" s="13" t="s">
        <v>86</v>
      </c>
      <c r="B47" s="17" t="s">
        <v>87</v>
      </c>
      <c r="C47" s="4"/>
      <c r="D47" s="4"/>
      <c r="E47" s="5"/>
      <c r="F47" s="7"/>
      <c r="G47" s="39"/>
      <c r="H47" s="7"/>
      <c r="I47" s="32"/>
      <c r="J47" s="5"/>
      <c r="K47" s="21"/>
    </row>
    <row r="48" spans="1:11" x14ac:dyDescent="0.25">
      <c r="A48" s="13" t="s">
        <v>88</v>
      </c>
      <c r="B48" s="17" t="s">
        <v>89</v>
      </c>
      <c r="C48" s="4"/>
      <c r="D48" s="4"/>
      <c r="E48" s="5"/>
      <c r="F48" s="7"/>
      <c r="G48" s="39"/>
      <c r="H48" s="7"/>
      <c r="I48" s="32"/>
      <c r="J48" s="5"/>
      <c r="K48" s="21"/>
    </row>
    <row r="49" spans="1:11" x14ac:dyDescent="0.25">
      <c r="A49" s="13" t="s">
        <v>90</v>
      </c>
      <c r="B49" s="17" t="s">
        <v>91</v>
      </c>
      <c r="C49" s="4">
        <v>4190</v>
      </c>
      <c r="D49" s="4">
        <v>4190</v>
      </c>
      <c r="E49" s="5">
        <v>217.99642</v>
      </c>
      <c r="F49" s="7">
        <f t="shared" si="3"/>
        <v>-3972.0035800000001</v>
      </c>
      <c r="G49" s="39">
        <f t="shared" si="0"/>
        <v>5.2027785202863965</v>
      </c>
      <c r="H49" s="7">
        <f t="shared" si="4"/>
        <v>-3972.0035800000001</v>
      </c>
      <c r="I49" s="32">
        <f t="shared" si="1"/>
        <v>5.2027785202863965</v>
      </c>
      <c r="J49" s="5">
        <v>0</v>
      </c>
      <c r="K49" s="23"/>
    </row>
    <row r="50" spans="1:11" ht="15.75" thickBot="1" x14ac:dyDescent="0.3">
      <c r="A50" s="14" t="s">
        <v>92</v>
      </c>
      <c r="B50" s="18" t="s">
        <v>93</v>
      </c>
      <c r="C50" s="8">
        <v>67029.960000000006</v>
      </c>
      <c r="D50" s="8">
        <v>68661.593200000003</v>
      </c>
      <c r="E50" s="10">
        <v>11223.19982</v>
      </c>
      <c r="F50" s="35">
        <f t="shared" si="3"/>
        <v>-55806.760180000005</v>
      </c>
      <c r="G50" s="40">
        <f t="shared" si="0"/>
        <v>16.743557388367826</v>
      </c>
      <c r="H50" s="35">
        <f t="shared" si="4"/>
        <v>-57438.393380000001</v>
      </c>
      <c r="I50" s="33">
        <f t="shared" si="1"/>
        <v>16.345673464506792</v>
      </c>
      <c r="J50" s="10">
        <v>10639.749379999999</v>
      </c>
      <c r="K50" s="23">
        <f t="shared" si="2"/>
        <v>105.48368593245945</v>
      </c>
    </row>
    <row r="51" spans="1:11" ht="15.75" thickBot="1" x14ac:dyDescent="0.3">
      <c r="A51" s="11" t="s">
        <v>94</v>
      </c>
      <c r="B51" s="15" t="s">
        <v>95</v>
      </c>
      <c r="C51" s="6">
        <f>SUM(C52:C53)</f>
        <v>187142.61</v>
      </c>
      <c r="D51" s="6">
        <f t="shared" ref="D51:E51" si="11">SUM(D52:D53)</f>
        <v>197431.52708</v>
      </c>
      <c r="E51" s="6">
        <f t="shared" si="11"/>
        <v>51966.066119999996</v>
      </c>
      <c r="F51" s="6">
        <f t="shared" si="3"/>
        <v>-135176.54387999998</v>
      </c>
      <c r="G51" s="37">
        <f t="shared" si="0"/>
        <v>27.768163605284762</v>
      </c>
      <c r="H51" s="6">
        <f t="shared" si="4"/>
        <v>-145465.46096</v>
      </c>
      <c r="I51" s="30">
        <f t="shared" si="1"/>
        <v>26.321057679376175</v>
      </c>
      <c r="J51" s="9">
        <f>SUM(J52:J53)</f>
        <v>63137.464339999999</v>
      </c>
      <c r="K51" s="6">
        <f t="shared" si="2"/>
        <v>82.306229214652689</v>
      </c>
    </row>
    <row r="52" spans="1:11" x14ac:dyDescent="0.25">
      <c r="A52" s="12" t="s">
        <v>96</v>
      </c>
      <c r="B52" s="16" t="s">
        <v>97</v>
      </c>
      <c r="C52" s="7">
        <v>167657.75</v>
      </c>
      <c r="D52" s="7">
        <v>177026.75708000001</v>
      </c>
      <c r="E52" s="3">
        <v>46185.107969999997</v>
      </c>
      <c r="F52" s="7">
        <f t="shared" si="3"/>
        <v>-121472.64203</v>
      </c>
      <c r="G52" s="38">
        <f t="shared" si="0"/>
        <v>27.547255029964319</v>
      </c>
      <c r="H52" s="7">
        <f t="shared" si="4"/>
        <v>-130841.64911000001</v>
      </c>
      <c r="I52" s="31">
        <f t="shared" si="1"/>
        <v>26.089337415319946</v>
      </c>
      <c r="J52" s="3">
        <v>59682.283009999999</v>
      </c>
      <c r="K52" s="22">
        <f t="shared" si="2"/>
        <v>77.384955200627132</v>
      </c>
    </row>
    <row r="53" spans="1:11" ht="15.75" thickBot="1" x14ac:dyDescent="0.3">
      <c r="A53" s="14" t="s">
        <v>98</v>
      </c>
      <c r="B53" s="18" t="s">
        <v>99</v>
      </c>
      <c r="C53" s="8">
        <v>19484.86</v>
      </c>
      <c r="D53" s="8">
        <v>20404.77</v>
      </c>
      <c r="E53" s="10">
        <v>5780.9581500000004</v>
      </c>
      <c r="F53" s="35">
        <f t="shared" si="3"/>
        <v>-13703.90185</v>
      </c>
      <c r="G53" s="40">
        <f t="shared" si="0"/>
        <v>29.668974526889087</v>
      </c>
      <c r="H53" s="35">
        <f t="shared" si="4"/>
        <v>-14623.81185</v>
      </c>
      <c r="I53" s="33">
        <f t="shared" si="1"/>
        <v>28.33140559780875</v>
      </c>
      <c r="J53" s="10">
        <v>3455.1813299999999</v>
      </c>
      <c r="K53" s="23">
        <f t="shared" si="2"/>
        <v>167.31272827293267</v>
      </c>
    </row>
    <row r="54" spans="1:11" ht="15.75" thickBot="1" x14ac:dyDescent="0.3">
      <c r="A54" s="11" t="s">
        <v>100</v>
      </c>
      <c r="B54" s="15" t="s">
        <v>101</v>
      </c>
      <c r="C54" s="6">
        <f>SUM(C55:C59)</f>
        <v>54129.19</v>
      </c>
      <c r="D54" s="6">
        <f>SUM(D55:D59)</f>
        <v>56132.69</v>
      </c>
      <c r="E54" s="6">
        <f t="shared" ref="E54" si="12">SUM(E55:E59)</f>
        <v>12059.61645</v>
      </c>
      <c r="F54" s="6">
        <f t="shared" si="3"/>
        <v>-42069.573550000001</v>
      </c>
      <c r="G54" s="37">
        <f t="shared" si="0"/>
        <v>22.279321840951248</v>
      </c>
      <c r="H54" s="6">
        <f t="shared" si="4"/>
        <v>-44073.073550000001</v>
      </c>
      <c r="I54" s="30">
        <f t="shared" si="1"/>
        <v>21.484123511629321</v>
      </c>
      <c r="J54" s="9">
        <f>SUM(J55:J59)</f>
        <v>14157.040440000001</v>
      </c>
      <c r="K54" s="6">
        <f t="shared" si="2"/>
        <v>85.184587139598506</v>
      </c>
    </row>
    <row r="55" spans="1:11" x14ac:dyDescent="0.25">
      <c r="A55" s="12" t="s">
        <v>102</v>
      </c>
      <c r="B55" s="16" t="s">
        <v>103</v>
      </c>
      <c r="C55" s="7">
        <v>9243.19</v>
      </c>
      <c r="D55" s="7">
        <v>9243.19</v>
      </c>
      <c r="E55" s="7">
        <v>2721.9118699999999</v>
      </c>
      <c r="F55" s="7">
        <f t="shared" si="3"/>
        <v>-6521.2781300000006</v>
      </c>
      <c r="G55" s="38">
        <f t="shared" si="0"/>
        <v>29.447754184431997</v>
      </c>
      <c r="H55" s="7">
        <f t="shared" si="4"/>
        <v>-6521.2781300000006</v>
      </c>
      <c r="I55" s="31">
        <f t="shared" si="1"/>
        <v>29.447754184431997</v>
      </c>
      <c r="J55" s="3">
        <v>2638.2175200000001</v>
      </c>
      <c r="K55" s="21">
        <f>E55/J55*100</f>
        <v>103.17238246526388</v>
      </c>
    </row>
    <row r="56" spans="1:11" x14ac:dyDescent="0.25">
      <c r="A56" s="13" t="s">
        <v>104</v>
      </c>
      <c r="B56" s="17" t="s">
        <v>105</v>
      </c>
      <c r="C56" s="4"/>
      <c r="D56" s="4"/>
      <c r="E56" s="5"/>
      <c r="F56" s="7"/>
      <c r="G56" s="39"/>
      <c r="H56" s="7"/>
      <c r="I56" s="32"/>
      <c r="J56" s="5"/>
      <c r="K56" s="21"/>
    </row>
    <row r="57" spans="1:11" x14ac:dyDescent="0.25">
      <c r="A57" s="13" t="s">
        <v>106</v>
      </c>
      <c r="B57" s="17" t="s">
        <v>107</v>
      </c>
      <c r="C57" s="4">
        <v>7595</v>
      </c>
      <c r="D57" s="4">
        <v>9598.5</v>
      </c>
      <c r="E57" s="5">
        <v>2295.165</v>
      </c>
      <c r="F57" s="7">
        <f t="shared" si="3"/>
        <v>-5299.835</v>
      </c>
      <c r="G57" s="39">
        <f t="shared" si="0"/>
        <v>30.219420671494401</v>
      </c>
      <c r="H57" s="7">
        <f t="shared" si="4"/>
        <v>-7303.335</v>
      </c>
      <c r="I57" s="32">
        <f t="shared" si="1"/>
        <v>23.911704953899047</v>
      </c>
      <c r="J57" s="5">
        <v>634.57000000000005</v>
      </c>
      <c r="K57" s="21">
        <f>E57/J57*100</f>
        <v>361.68822982492077</v>
      </c>
    </row>
    <row r="58" spans="1:11" x14ac:dyDescent="0.25">
      <c r="A58" s="13" t="s">
        <v>108</v>
      </c>
      <c r="B58" s="17" t="s">
        <v>109</v>
      </c>
      <c r="C58" s="4">
        <v>36291</v>
      </c>
      <c r="D58" s="4">
        <v>36291</v>
      </c>
      <c r="E58" s="5">
        <v>6842.5395799999997</v>
      </c>
      <c r="F58" s="7">
        <f t="shared" si="3"/>
        <v>-29448.460419999999</v>
      </c>
      <c r="G58" s="39">
        <f t="shared" si="0"/>
        <v>18.85464600038577</v>
      </c>
      <c r="H58" s="7">
        <f t="shared" si="4"/>
        <v>-29448.460419999999</v>
      </c>
      <c r="I58" s="32">
        <f t="shared" si="1"/>
        <v>18.85464600038577</v>
      </c>
      <c r="J58" s="5">
        <v>10204.252920000001</v>
      </c>
      <c r="K58" s="21">
        <f t="shared" si="2"/>
        <v>67.055762275245513</v>
      </c>
    </row>
    <row r="59" spans="1:11" ht="15.75" thickBot="1" x14ac:dyDescent="0.3">
      <c r="A59" s="14" t="s">
        <v>110</v>
      </c>
      <c r="B59" s="18" t="s">
        <v>111</v>
      </c>
      <c r="C59" s="8">
        <v>1000</v>
      </c>
      <c r="D59" s="8">
        <v>1000</v>
      </c>
      <c r="E59" s="10">
        <v>200</v>
      </c>
      <c r="F59" s="35">
        <f t="shared" si="3"/>
        <v>-800</v>
      </c>
      <c r="G59" s="40">
        <f t="shared" si="0"/>
        <v>20</v>
      </c>
      <c r="H59" s="35">
        <f t="shared" si="4"/>
        <v>-800</v>
      </c>
      <c r="I59" s="33">
        <f t="shared" si="1"/>
        <v>20</v>
      </c>
      <c r="J59" s="10">
        <v>680</v>
      </c>
      <c r="K59" s="21">
        <f t="shared" si="2"/>
        <v>29.411764705882355</v>
      </c>
    </row>
    <row r="60" spans="1:11" ht="15.75" thickBot="1" x14ac:dyDescent="0.3">
      <c r="A60" s="11" t="s">
        <v>112</v>
      </c>
      <c r="B60" s="15" t="s">
        <v>113</v>
      </c>
      <c r="C60" s="6">
        <f>SUM(C61:C64)</f>
        <v>210703.47</v>
      </c>
      <c r="D60" s="6">
        <f t="shared" ref="D60:E60" si="13">SUM(D61:D64)</f>
        <v>210703.47</v>
      </c>
      <c r="E60" s="6">
        <f t="shared" si="13"/>
        <v>52308.660299999996</v>
      </c>
      <c r="F60" s="6">
        <f t="shared" si="3"/>
        <v>-158394.80970000001</v>
      </c>
      <c r="G60" s="37">
        <f t="shared" si="0"/>
        <v>24.825723230851395</v>
      </c>
      <c r="H60" s="6">
        <f t="shared" si="4"/>
        <v>-158394.80970000001</v>
      </c>
      <c r="I60" s="30">
        <f t="shared" si="1"/>
        <v>24.825723230851395</v>
      </c>
      <c r="J60" s="9">
        <f>SUM(J61:J64)</f>
        <v>56828.814859999999</v>
      </c>
      <c r="K60" s="6">
        <f t="shared" si="2"/>
        <v>92.046016495090427</v>
      </c>
    </row>
    <row r="61" spans="1:11" x14ac:dyDescent="0.25">
      <c r="A61" s="12" t="s">
        <v>114</v>
      </c>
      <c r="B61" s="16" t="s">
        <v>115</v>
      </c>
      <c r="C61" s="7">
        <v>181155.96</v>
      </c>
      <c r="D61" s="7">
        <v>181155.96</v>
      </c>
      <c r="E61" s="3">
        <v>42600.193299999999</v>
      </c>
      <c r="F61" s="7">
        <f t="shared" si="3"/>
        <v>-138555.76669999998</v>
      </c>
      <c r="G61" s="38">
        <f t="shared" si="0"/>
        <v>23.515755871349747</v>
      </c>
      <c r="H61" s="7">
        <f t="shared" si="4"/>
        <v>-138555.76669999998</v>
      </c>
      <c r="I61" s="31">
        <f t="shared" si="1"/>
        <v>23.515755871349747</v>
      </c>
      <c r="J61" s="3">
        <v>45614.122909999998</v>
      </c>
      <c r="K61" s="22">
        <f>E61/J61*100</f>
        <v>93.392551653472097</v>
      </c>
    </row>
    <row r="62" spans="1:11" x14ac:dyDescent="0.25">
      <c r="A62" s="13" t="s">
        <v>116</v>
      </c>
      <c r="B62" s="17" t="s">
        <v>117</v>
      </c>
      <c r="C62" s="4">
        <v>9547.51</v>
      </c>
      <c r="D62" s="4">
        <v>9547.51</v>
      </c>
      <c r="E62" s="5">
        <v>3708.4670000000001</v>
      </c>
      <c r="F62" s="7">
        <f t="shared" ref="F62:F70" si="14">SUM(E62-C62)</f>
        <v>-5839.0429999999997</v>
      </c>
      <c r="G62" s="39">
        <f t="shared" si="0"/>
        <v>38.842242637085484</v>
      </c>
      <c r="H62" s="7">
        <f t="shared" ref="H62:H70" si="15">SUM(E62-D62)</f>
        <v>-5839.0429999999997</v>
      </c>
      <c r="I62" s="32">
        <f t="shared" si="1"/>
        <v>38.842242637085484</v>
      </c>
      <c r="J62" s="5">
        <v>4920.05</v>
      </c>
      <c r="K62" s="22">
        <f>E62/J62*100</f>
        <v>75.374579526630825</v>
      </c>
    </row>
    <row r="63" spans="1:11" x14ac:dyDescent="0.25">
      <c r="A63" s="13" t="s">
        <v>118</v>
      </c>
      <c r="B63" s="17" t="s">
        <v>119</v>
      </c>
      <c r="C63" s="8">
        <v>20000</v>
      </c>
      <c r="D63" s="8">
        <v>20000</v>
      </c>
      <c r="E63" s="10">
        <v>6000</v>
      </c>
      <c r="F63" s="7">
        <f t="shared" si="14"/>
        <v>-14000</v>
      </c>
      <c r="G63" s="39">
        <f t="shared" si="0"/>
        <v>30</v>
      </c>
      <c r="H63" s="7">
        <f t="shared" si="15"/>
        <v>-14000</v>
      </c>
      <c r="I63" s="32">
        <f t="shared" si="1"/>
        <v>30</v>
      </c>
      <c r="J63" s="10">
        <v>6294.6419500000002</v>
      </c>
      <c r="K63" s="21">
        <f>E63/J63*100</f>
        <v>95.319162672945993</v>
      </c>
    </row>
    <row r="64" spans="1:11" ht="15.75" thickBot="1" x14ac:dyDescent="0.3">
      <c r="A64" s="14" t="s">
        <v>120</v>
      </c>
      <c r="B64" s="18" t="s">
        <v>121</v>
      </c>
      <c r="C64" s="8"/>
      <c r="D64" s="8"/>
      <c r="E64" s="10"/>
      <c r="F64" s="35"/>
      <c r="G64" s="40"/>
      <c r="H64" s="35"/>
      <c r="I64" s="33"/>
      <c r="J64" s="10"/>
      <c r="K64" s="23"/>
    </row>
    <row r="65" spans="1:11" ht="15.75" thickBot="1" x14ac:dyDescent="0.3">
      <c r="A65" s="11" t="s">
        <v>122</v>
      </c>
      <c r="B65" s="15" t="s">
        <v>123</v>
      </c>
      <c r="C65" s="6">
        <f>SUM(C66:C68)</f>
        <v>3528</v>
      </c>
      <c r="D65" s="6">
        <f t="shared" ref="D65:E65" si="16">SUM(D66:D68)</f>
        <v>6528</v>
      </c>
      <c r="E65" s="6">
        <f t="shared" si="16"/>
        <v>1433.5360000000001</v>
      </c>
      <c r="F65" s="6">
        <f t="shared" si="14"/>
        <v>-2094.4639999999999</v>
      </c>
      <c r="G65" s="37">
        <f t="shared" si="0"/>
        <v>40.633106575963716</v>
      </c>
      <c r="H65" s="6">
        <f t="shared" si="15"/>
        <v>-5094.4639999999999</v>
      </c>
      <c r="I65" s="30">
        <f t="shared" si="1"/>
        <v>21.959803921568628</v>
      </c>
      <c r="J65" s="9">
        <f t="shared" ref="J65:K65" si="17">SUM(J66:J68)</f>
        <v>1534.1359199999999</v>
      </c>
      <c r="K65" s="6">
        <f t="shared" si="17"/>
        <v>93.442567983154973</v>
      </c>
    </row>
    <row r="66" spans="1:11" x14ac:dyDescent="0.25">
      <c r="A66" s="12" t="s">
        <v>124</v>
      </c>
      <c r="B66" s="16" t="s">
        <v>125</v>
      </c>
      <c r="C66" s="7"/>
      <c r="D66" s="7"/>
      <c r="E66" s="3"/>
      <c r="F66" s="7"/>
      <c r="G66" s="38"/>
      <c r="H66" s="7"/>
      <c r="I66" s="31"/>
      <c r="J66" s="3"/>
      <c r="K66" s="22"/>
    </row>
    <row r="67" spans="1:11" x14ac:dyDescent="0.25">
      <c r="A67" s="13" t="s">
        <v>126</v>
      </c>
      <c r="B67" s="17" t="s">
        <v>127</v>
      </c>
      <c r="C67" s="4"/>
      <c r="D67" s="4"/>
      <c r="E67" s="5"/>
      <c r="F67" s="7"/>
      <c r="G67" s="39"/>
      <c r="H67" s="7"/>
      <c r="I67" s="32"/>
      <c r="J67" s="5"/>
      <c r="K67" s="21"/>
    </row>
    <row r="68" spans="1:11" ht="15.75" thickBot="1" x14ac:dyDescent="0.3">
      <c r="A68" s="14" t="s">
        <v>128</v>
      </c>
      <c r="B68" s="18" t="s">
        <v>129</v>
      </c>
      <c r="C68" s="8">
        <v>3528</v>
      </c>
      <c r="D68" s="8">
        <v>6528</v>
      </c>
      <c r="E68" s="8">
        <v>1433.5360000000001</v>
      </c>
      <c r="F68" s="35">
        <f t="shared" si="14"/>
        <v>-2094.4639999999999</v>
      </c>
      <c r="G68" s="40">
        <f t="shared" ref="G68" si="18">E68/C68*100</f>
        <v>40.633106575963716</v>
      </c>
      <c r="H68" s="35">
        <f t="shared" si="15"/>
        <v>-5094.4639999999999</v>
      </c>
      <c r="I68" s="33">
        <f t="shared" ref="I68" si="19">E68/D68*100</f>
        <v>21.959803921568628</v>
      </c>
      <c r="J68" s="10">
        <v>1534.1359199999999</v>
      </c>
      <c r="K68" s="21">
        <f>E68/J68*100</f>
        <v>93.442567983154973</v>
      </c>
    </row>
    <row r="69" spans="1:11" ht="15.75" thickBot="1" x14ac:dyDescent="0.3">
      <c r="A69" s="11" t="s">
        <v>130</v>
      </c>
      <c r="B69" s="15" t="s">
        <v>131</v>
      </c>
      <c r="C69" s="6">
        <f>SUM(C70:C75)</f>
        <v>17506.509999999998</v>
      </c>
      <c r="D69" s="6">
        <f>SUM(D70:D75)</f>
        <v>17506.509999999998</v>
      </c>
      <c r="E69" s="6">
        <f>SUM(E70:E75)</f>
        <v>0</v>
      </c>
      <c r="F69" s="6">
        <f t="shared" si="14"/>
        <v>-17506.509999999998</v>
      </c>
      <c r="G69" s="37"/>
      <c r="H69" s="6">
        <f t="shared" si="15"/>
        <v>-17506.509999999998</v>
      </c>
      <c r="I69" s="30"/>
      <c r="J69" s="9">
        <f t="shared" ref="J69:K69" si="20">SUM(J70:J75)</f>
        <v>0</v>
      </c>
      <c r="K69" s="6">
        <f t="shared" si="20"/>
        <v>0</v>
      </c>
    </row>
    <row r="70" spans="1:11" ht="15.75" thickBot="1" x14ac:dyDescent="0.3">
      <c r="A70" s="19" t="s">
        <v>132</v>
      </c>
      <c r="B70" s="20" t="s">
        <v>133</v>
      </c>
      <c r="C70" s="29">
        <v>17506.509999999998</v>
      </c>
      <c r="D70" s="29">
        <v>17506.509999999998</v>
      </c>
      <c r="E70" s="24">
        <v>0</v>
      </c>
      <c r="F70" s="29">
        <f t="shared" si="14"/>
        <v>-17506.509999999998</v>
      </c>
      <c r="G70" s="41"/>
      <c r="H70" s="29">
        <f t="shared" si="15"/>
        <v>-17506.509999999998</v>
      </c>
      <c r="I70" s="34"/>
      <c r="J70" s="24">
        <v>0</v>
      </c>
      <c r="K70" s="6">
        <v>0</v>
      </c>
    </row>
    <row r="71" spans="1:11" x14ac:dyDescent="0.25">
      <c r="A71" s="1"/>
    </row>
    <row r="72" spans="1:11" x14ac:dyDescent="0.25">
      <c r="A72" s="2" t="s">
        <v>136</v>
      </c>
    </row>
  </sheetData>
  <mergeCells count="1">
    <mergeCell ref="A1:K1"/>
  </mergeCells>
  <pageMargins left="0.7" right="0.7" top="0.75" bottom="0.75" header="0.3" footer="0.3"/>
  <pageSetup paperSize="9" scale="63" orientation="landscape" r:id="rId1"/>
  <rowBreaks count="1" manualBreakCount="1">
    <brk id="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2026-01-22T14:20:40Z</cp:lastPrinted>
  <dcterms:created xsi:type="dcterms:W3CDTF">2017-12-11T14:03:53Z</dcterms:created>
  <dcterms:modified xsi:type="dcterms:W3CDTF">2026-05-21T11:56:09Z</dcterms:modified>
</cp:coreProperties>
</file>